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becca\Downloads\"/>
    </mc:Choice>
  </mc:AlternateContent>
  <xr:revisionPtr revIDLastSave="0" documentId="8_{B1458724-F85E-4495-AEF6-68163D6BB04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40" i="1" l="1"/>
  <c r="E24" i="1"/>
  <c r="E45" i="1" l="1"/>
  <c r="E44" i="1"/>
  <c r="E43" i="1"/>
  <c r="E42" i="1"/>
  <c r="E41" i="1"/>
  <c r="E39" i="1"/>
  <c r="E38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2" i="1"/>
  <c r="E21" i="1"/>
  <c r="E20" i="1"/>
  <c r="E16" i="1"/>
  <c r="E15" i="1"/>
  <c r="E14" i="1"/>
  <c r="E12" i="1"/>
  <c r="E11" i="1"/>
  <c r="E10" i="1"/>
  <c r="E9" i="1"/>
  <c r="E8" i="1"/>
  <c r="E7" i="1"/>
  <c r="E6" i="1"/>
  <c r="D37" i="1"/>
  <c r="D46" i="1" s="1"/>
  <c r="E46" i="1" s="1"/>
  <c r="D13" i="1"/>
  <c r="D17" i="1" s="1"/>
  <c r="E17" i="1" s="1"/>
  <c r="E37" i="1" l="1"/>
  <c r="D48" i="1"/>
  <c r="E48" i="1" s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Wills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Amy Wills:</t>
        </r>
        <r>
          <rPr>
            <sz val="9"/>
            <color indexed="81"/>
            <rFont val="Tahoma"/>
            <family val="2"/>
          </rPr>
          <t xml:space="preserve">
Refer to last years accounts to estimate total CW kg's slaughtered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Amy Wills:</t>
        </r>
        <r>
          <rPr>
            <sz val="9"/>
            <color indexed="81"/>
            <rFont val="Tahoma"/>
            <family val="2"/>
          </rPr>
          <t xml:space="preserve">
Refer to last years accounts to estimate total CW kg's slaughtered</t>
        </r>
      </text>
    </comment>
    <comment ref="B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Amy Wills:</t>
        </r>
        <r>
          <rPr>
            <sz val="9"/>
            <color indexed="81"/>
            <rFont val="Tahoma"/>
            <family val="2"/>
          </rPr>
          <t xml:space="preserve">
Refer to last years accounts to estimate total velvet cut (kg)</t>
        </r>
      </text>
    </comment>
    <comment ref="A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Amy Wills:</t>
        </r>
        <r>
          <rPr>
            <sz val="9"/>
            <color indexed="81"/>
            <rFont val="Tahoma"/>
            <family val="2"/>
          </rPr>
          <t xml:space="preserve">
If salary's have already been taxed then exclude from this budget</t>
        </r>
      </text>
    </comment>
  </commentList>
</comments>
</file>

<file path=xl/sharedStrings.xml><?xml version="1.0" encoding="utf-8"?>
<sst xmlns="http://schemas.openxmlformats.org/spreadsheetml/2006/main" count="56" uniqueCount="50">
  <si>
    <t>Year</t>
  </si>
  <si>
    <t>to</t>
  </si>
  <si>
    <t>Venison</t>
  </si>
  <si>
    <t>$ Total</t>
  </si>
  <si>
    <t>Venison culls</t>
  </si>
  <si>
    <t>Velvet</t>
  </si>
  <si>
    <t>total kg's_______</t>
  </si>
  <si>
    <t>x $/kg _________</t>
  </si>
  <si>
    <t>Trophy sales</t>
  </si>
  <si>
    <t>Farm income</t>
  </si>
  <si>
    <t>Net Farm Income</t>
  </si>
  <si>
    <r>
      <t xml:space="preserve">Funds introduced </t>
    </r>
    <r>
      <rPr>
        <sz val="9"/>
        <color theme="1"/>
        <rFont val="Calibri"/>
        <family val="2"/>
        <scheme val="minor"/>
      </rPr>
      <t>(income equalisation,rebates,gifts)</t>
    </r>
  </si>
  <si>
    <t>Other</t>
  </si>
  <si>
    <r>
      <t xml:space="preserve">Personal income </t>
    </r>
    <r>
      <rPr>
        <sz val="9"/>
        <color theme="1"/>
        <rFont val="Calibri"/>
        <family val="2"/>
        <scheme val="minor"/>
      </rPr>
      <t>(partner salary,off farm wages)</t>
    </r>
  </si>
  <si>
    <t>Total Income</t>
  </si>
  <si>
    <t>Expenses</t>
  </si>
  <si>
    <t>Wages</t>
  </si>
  <si>
    <r>
      <t xml:space="preserve">Electricity </t>
    </r>
    <r>
      <rPr>
        <sz val="9"/>
        <color theme="1"/>
        <rFont val="Calibri"/>
        <family val="2"/>
        <scheme val="minor"/>
      </rPr>
      <t>(farm)</t>
    </r>
  </si>
  <si>
    <r>
      <t xml:space="preserve">Feed costs </t>
    </r>
    <r>
      <rPr>
        <sz val="9"/>
        <color theme="1"/>
        <rFont val="Calibri"/>
        <family val="2"/>
        <scheme val="minor"/>
      </rPr>
      <t>(hay making)</t>
    </r>
  </si>
  <si>
    <r>
      <t>Supplementary feed</t>
    </r>
    <r>
      <rPr>
        <sz val="9"/>
        <color theme="1"/>
        <rFont val="Calibri"/>
        <family val="2"/>
        <scheme val="minor"/>
      </rPr>
      <t xml:space="preserve"> (brought in)</t>
    </r>
  </si>
  <si>
    <t>Regrassing &amp; cropping</t>
  </si>
  <si>
    <t>Vehicles &amp; fuel</t>
  </si>
  <si>
    <r>
      <t>R&amp;M</t>
    </r>
    <r>
      <rPr>
        <sz val="9"/>
        <color theme="1"/>
        <rFont val="Calibri"/>
        <family val="2"/>
        <scheme val="minor"/>
      </rPr>
      <t xml:space="preserve"> (on farm, land buildings, plant, machinery)</t>
    </r>
  </si>
  <si>
    <t>Freight</t>
  </si>
  <si>
    <r>
      <t>General costs</t>
    </r>
    <r>
      <rPr>
        <sz val="9"/>
        <color theme="1"/>
        <rFont val="Calibri"/>
        <family val="2"/>
        <scheme val="minor"/>
      </rPr>
      <t xml:space="preserve"> (tags, farm clothing etc)</t>
    </r>
  </si>
  <si>
    <r>
      <t xml:space="preserve">Administration </t>
    </r>
    <r>
      <rPr>
        <sz val="9"/>
        <color theme="1"/>
        <rFont val="Calibri"/>
        <family val="2"/>
        <scheme val="minor"/>
      </rPr>
      <t>(phone, internet, accounting)</t>
    </r>
  </si>
  <si>
    <t>ACC</t>
  </si>
  <si>
    <t>Insurance</t>
  </si>
  <si>
    <t>Rates</t>
  </si>
  <si>
    <t>Total Farm Working Expenses</t>
  </si>
  <si>
    <t>Cash Surplus/Deficit</t>
  </si>
  <si>
    <r>
      <t>Rent</t>
    </r>
    <r>
      <rPr>
        <sz val="9"/>
        <color theme="1"/>
        <rFont val="Calibri"/>
        <family val="2"/>
        <scheme val="minor"/>
      </rPr>
      <t xml:space="preserve"> (land lease etc)</t>
    </r>
  </si>
  <si>
    <t>Overdraft interest</t>
  </si>
  <si>
    <t>Tax</t>
  </si>
  <si>
    <t>Drawings</t>
  </si>
  <si>
    <t>Total Expenses</t>
  </si>
  <si>
    <r>
      <t xml:space="preserve">Term loan interest </t>
    </r>
    <r>
      <rPr>
        <sz val="9"/>
        <color theme="1"/>
        <rFont val="Calibri"/>
        <family val="2"/>
        <scheme val="minor"/>
      </rPr>
      <t>(contact your bank or accountant for this info)</t>
    </r>
  </si>
  <si>
    <r>
      <t xml:space="preserve">Animal Health </t>
    </r>
    <r>
      <rPr>
        <sz val="9"/>
        <color theme="1"/>
        <rFont val="Calibri"/>
        <family val="2"/>
        <scheme val="minor"/>
      </rPr>
      <t>(drench, vaccine)</t>
    </r>
  </si>
  <si>
    <r>
      <t xml:space="preserve">Breeding costs </t>
    </r>
    <r>
      <rPr>
        <sz val="9"/>
        <color theme="1"/>
        <rFont val="Calibri"/>
        <family val="2"/>
        <scheme val="minor"/>
      </rPr>
      <t>(AI)</t>
    </r>
  </si>
  <si>
    <t>$/ha</t>
  </si>
  <si>
    <t>Farm area (ha)</t>
  </si>
  <si>
    <t>Budget name</t>
  </si>
  <si>
    <t>Cash Result Budget</t>
  </si>
  <si>
    <r>
      <t xml:space="preserve">Net other stock sold </t>
    </r>
    <r>
      <rPr>
        <sz val="9"/>
        <color theme="1"/>
        <rFont val="Calibri"/>
        <family val="2"/>
        <scheme val="minor"/>
      </rPr>
      <t>(purchase cost -expense)</t>
    </r>
  </si>
  <si>
    <r>
      <t>Other farm income</t>
    </r>
    <r>
      <rPr>
        <sz val="9"/>
        <color theme="1"/>
        <rFont val="Calibri"/>
        <family val="2"/>
        <scheme val="minor"/>
      </rPr>
      <t xml:space="preserve"> (leased land,farm houses) </t>
    </r>
  </si>
  <si>
    <t>Principal repayments less new loans</t>
  </si>
  <si>
    <t xml:space="preserve">Gorge farm </t>
  </si>
  <si>
    <r>
      <t>Other Expenses</t>
    </r>
    <r>
      <rPr>
        <sz val="9"/>
        <color theme="1"/>
        <rFont val="Calibri"/>
        <family val="2"/>
        <scheme val="minor"/>
      </rPr>
      <t xml:space="preserve"> (non farming expenses)</t>
    </r>
  </si>
  <si>
    <t>Depreciation</t>
  </si>
  <si>
    <r>
      <t xml:space="preserve">Weed &amp; pest </t>
    </r>
    <r>
      <rPr>
        <sz val="9"/>
        <color theme="1"/>
        <rFont val="Calibri"/>
        <family val="2"/>
        <scheme val="minor"/>
      </rPr>
      <t>(chemicals, trapping)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</si>
</sst>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ill="1"/>
    <xf numFmtId="0" fontId="0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4" fillId="0" borderId="0" xfId="0" applyFont="1" applyFill="1"/>
    <xf numFmtId="0" fontId="6" fillId="0" borderId="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44" fontId="2" fillId="2" borderId="3" xfId="0" applyNumberFormat="1" applyFont="1" applyFill="1" applyBorder="1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4" fontId="2" fillId="2" borderId="3" xfId="0" applyNumberFormat="1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4" fillId="2" borderId="5" xfId="0" applyFont="1" applyFill="1" applyBorder="1"/>
    <xf numFmtId="44" fontId="2" fillId="2" borderId="5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44" fontId="1" fillId="0" borderId="8" xfId="1" applyFont="1" applyBorder="1" applyAlignment="1" applyProtection="1">
      <alignment horizontal="center" vertical="center"/>
    </xf>
    <xf numFmtId="44" fontId="0" fillId="0" borderId="8" xfId="0" applyNumberFormat="1" applyBorder="1" applyAlignment="1" applyProtection="1">
      <alignment horizontal="center" vertical="center"/>
    </xf>
    <xf numFmtId="44" fontId="2" fillId="2" borderId="9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8" xfId="0" applyNumberFormat="1" applyBorder="1" applyAlignment="1" applyProtection="1">
      <alignment horizontal="center"/>
    </xf>
    <xf numFmtId="44" fontId="0" fillId="0" borderId="8" xfId="0" applyNumberFormat="1" applyBorder="1" applyProtection="1"/>
    <xf numFmtId="44" fontId="2" fillId="2" borderId="10" xfId="0" applyNumberFormat="1" applyFont="1" applyFill="1" applyBorder="1"/>
    <xf numFmtId="44" fontId="0" fillId="0" borderId="8" xfId="0" applyNumberFormat="1" applyBorder="1"/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44" fontId="2" fillId="2" borderId="12" xfId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justify" readingOrder="1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 vertical="top"/>
    </xf>
    <xf numFmtId="0" fontId="5" fillId="3" borderId="0" xfId="0" applyFont="1" applyFill="1" applyBorder="1" applyAlignment="1" applyProtection="1">
      <alignment horizontal="left" vertical="center"/>
      <protection locked="0"/>
    </xf>
    <xf numFmtId="44" fontId="2" fillId="2" borderId="14" xfId="1" applyFont="1" applyFill="1" applyBorder="1" applyAlignment="1">
      <alignment horizontal="center"/>
    </xf>
    <xf numFmtId="44" fontId="2" fillId="2" borderId="15" xfId="0" applyNumberFormat="1" applyFont="1" applyFill="1" applyBorder="1"/>
    <xf numFmtId="0" fontId="2" fillId="2" borderId="13" xfId="0" applyFont="1" applyFill="1" applyBorder="1" applyAlignment="1">
      <alignment horizontal="center" vertical="center"/>
    </xf>
    <xf numFmtId="44" fontId="1" fillId="5" borderId="6" xfId="1" applyFont="1" applyFill="1" applyBorder="1" applyAlignment="1" applyProtection="1">
      <alignment horizontal="center" vertical="center" readingOrder="1"/>
      <protection locked="0"/>
    </xf>
    <xf numFmtId="44" fontId="1" fillId="5" borderId="1" xfId="1" applyFont="1" applyFill="1" applyBorder="1" applyAlignment="1" applyProtection="1">
      <alignment horizontal="center" vertical="center"/>
      <protection locked="0"/>
    </xf>
    <xf numFmtId="44" fontId="0" fillId="5" borderId="1" xfId="1" applyFont="1" applyFill="1" applyBorder="1" applyAlignment="1" applyProtection="1">
      <alignment horizontal="center" vertical="center"/>
      <protection locked="0"/>
    </xf>
    <xf numFmtId="44" fontId="1" fillId="5" borderId="2" xfId="1" applyFont="1" applyFill="1" applyBorder="1" applyAlignment="1" applyProtection="1">
      <alignment horizontal="center" vertical="center"/>
      <protection locked="0"/>
    </xf>
    <xf numFmtId="44" fontId="1" fillId="5" borderId="6" xfId="1" applyFont="1" applyFill="1" applyBorder="1" applyAlignment="1" applyProtection="1">
      <alignment horizontal="center" vertical="center"/>
      <protection locked="0"/>
    </xf>
    <xf numFmtId="44" fontId="1" fillId="5" borderId="1" xfId="1" applyFont="1" applyFill="1" applyBorder="1" applyAlignment="1" applyProtection="1">
      <alignment horizontal="center"/>
      <protection locked="0"/>
    </xf>
    <xf numFmtId="44" fontId="1" fillId="5" borderId="2" xfId="1" applyFont="1" applyFill="1" applyBorder="1" applyAlignment="1" applyProtection="1">
      <alignment horizontal="center"/>
      <protection locked="0"/>
    </xf>
    <xf numFmtId="44" fontId="1" fillId="5" borderId="6" xfId="1" applyFont="1" applyFill="1" applyBorder="1" applyAlignment="1" applyProtection="1">
      <alignment horizontal="center"/>
      <protection locked="0"/>
    </xf>
    <xf numFmtId="17" fontId="0" fillId="5" borderId="1" xfId="0" applyNumberForma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1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601980</xdr:colOff>
      <xdr:row>39</xdr:row>
      <xdr:rowOff>160020</xdr:rowOff>
    </xdr:from>
    <xdr:to>
      <xdr:col>5</xdr:col>
      <xdr:colOff>3215640</xdr:colOff>
      <xdr:row>44</xdr:row>
      <xdr:rowOff>91440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46420" y="7993380"/>
          <a:ext cx="2613660" cy="845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If you are looking to pay off debt during the year enter the figure here, if you borrow more money enter it here as a negative (-'000) figure</a:t>
          </a:r>
        </a:p>
      </xdr:txBody>
    </xdr:sp>
    <xdr:clientData/>
  </xdr:twoCellAnchor>
  <xdr:twoCellAnchor>
    <xdr:from>
      <xdr:col>3</xdr:col>
      <xdr:colOff>922020</xdr:colOff>
      <xdr:row>41</xdr:row>
      <xdr:rowOff>137160</xdr:rowOff>
    </xdr:from>
    <xdr:to>
      <xdr:col>5</xdr:col>
      <xdr:colOff>556260</xdr:colOff>
      <xdr:row>43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4229100" y="8336280"/>
          <a:ext cx="1470660" cy="228600"/>
        </a:xfrm>
        <a:prstGeom prst="straightConnector1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220980</xdr:colOff>
      <xdr:row>49</xdr:row>
      <xdr:rowOff>30480</xdr:rowOff>
    </xdr:from>
    <xdr:to>
      <xdr:col>4</xdr:col>
      <xdr:colOff>708660</xdr:colOff>
      <xdr:row>62</xdr:row>
      <xdr:rowOff>167640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0980" y="9776460"/>
          <a:ext cx="4732020" cy="2514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 b="1" u="sng"/>
            <a:t>TAX Estimations:</a:t>
          </a:r>
        </a:p>
        <a:p>
          <a:pPr algn="l"/>
          <a:r>
            <a:rPr lang="en-NZ" sz="1100"/>
            <a:t>Estimating tax is ok for this</a:t>
          </a:r>
          <a:r>
            <a:rPr lang="en-NZ" sz="1100" baseline="0"/>
            <a:t> budget scenario but if you are wanting an accurate number please refer to your accountant or go to the IRD to use their tax calculator at www.ird.govt.nz/calculators</a:t>
          </a:r>
        </a:p>
        <a:p>
          <a:pPr algn="l"/>
          <a:endParaRPr lang="en-NZ" sz="1100" u="sng" baseline="0">
            <a:solidFill>
              <a:srgbClr val="FF0000"/>
            </a:solidFill>
          </a:endParaRPr>
        </a:p>
        <a:p>
          <a:r>
            <a:rPr lang="en-NZ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TAX Calculation</a:t>
          </a:r>
          <a:r>
            <a:rPr lang="en-NZ" sz="1100" b="1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example</a:t>
          </a:r>
          <a:endParaRPr lang="en-NZ" b="1" u="sng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lang="en-NZ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income - Total Farm Working Expenses - Other expenses -Interest - Rent - Depreciation = Taxable Profit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Once your Taxable Profit is estimated multiply this by your correct tax bracket  e.g. If you are a Company it is a flat rate of 28%</a:t>
          </a:r>
          <a:endParaRPr lang="en-NZ">
            <a:effectLst/>
          </a:endParaRPr>
        </a:p>
        <a:p>
          <a:endParaRPr lang="en-NZ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using above example, $321,100 - $150,600 - $1,500 - $35,000 - $0 - $22,000: Taxable profit= 112,000 x 28% = Tax to pay of $31,360</a:t>
          </a:r>
        </a:p>
        <a:p>
          <a:endParaRPr lang="en-NZ">
            <a:effectLst/>
          </a:endParaRPr>
        </a:p>
        <a:p>
          <a:pPr algn="l"/>
          <a:endParaRPr lang="en-NZ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205740</xdr:colOff>
      <xdr:row>48</xdr:row>
      <xdr:rowOff>99060</xdr:rowOff>
    </xdr:from>
    <xdr:to>
      <xdr:col>5</xdr:col>
      <xdr:colOff>2918460</xdr:colOff>
      <xdr:row>56</xdr:row>
      <xdr:rowOff>114300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49240" y="9662160"/>
          <a:ext cx="2712720" cy="14782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 b="1" u="sng"/>
            <a:t>Depreciation </a:t>
          </a:r>
          <a:r>
            <a:rPr lang="en-NZ" sz="1100"/>
            <a:t>-The decrease in the value</a:t>
          </a:r>
          <a:r>
            <a:rPr lang="en-NZ" sz="1100" baseline="0"/>
            <a:t> of farm assets over a period of time (refer to your accountant for exact figures or take an estimate from previous years accounts). </a:t>
          </a:r>
          <a:br>
            <a:rPr lang="en-NZ" sz="1100" baseline="0"/>
          </a:br>
          <a:br>
            <a:rPr lang="en-NZ" sz="1100" baseline="0"/>
          </a:br>
          <a:r>
            <a:rPr lang="en-NZ" sz="1100" baseline="0"/>
            <a:t>e.g. A 4 wheeler motorbike using straight line depreciation has a rate of 21% or at diminishing value of 30%.</a:t>
          </a:r>
          <a:endParaRPr lang="en-NZ" sz="1100"/>
        </a:p>
      </xdr:txBody>
    </xdr:sp>
    <xdr:clientData/>
  </xdr:twoCellAnchor>
  <xdr:twoCellAnchor>
    <xdr:from>
      <xdr:col>3</xdr:col>
      <xdr:colOff>685800</xdr:colOff>
      <xdr:row>44</xdr:row>
      <xdr:rowOff>114300</xdr:rowOff>
    </xdr:from>
    <xdr:to>
      <xdr:col>5</xdr:col>
      <xdr:colOff>403860</xdr:colOff>
      <xdr:row>48</xdr:row>
      <xdr:rowOff>60960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 flipV="1">
          <a:off x="3992880" y="8862060"/>
          <a:ext cx="1554480" cy="762000"/>
        </a:xfrm>
        <a:prstGeom prst="straightConnector1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42</xdr:row>
      <xdr:rowOff>129540</xdr:rowOff>
    </xdr:from>
    <xdr:to>
      <xdr:col>0</xdr:col>
      <xdr:colOff>762000</xdr:colOff>
      <xdr:row>48</xdr:row>
      <xdr:rowOff>167640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 flipV="1">
          <a:off x="342900" y="8511540"/>
          <a:ext cx="419100" cy="1219200"/>
        </a:xfrm>
        <a:prstGeom prst="straightConnector1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480060</xdr:colOff>
      <xdr:row>1</xdr:row>
      <xdr:rowOff>198120</xdr:rowOff>
    </xdr:from>
    <xdr:to>
      <xdr:col>6</xdr:col>
      <xdr:colOff>1242060</xdr:colOff>
      <xdr:row>11</xdr:row>
      <xdr:rowOff>53340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623560" y="1005840"/>
          <a:ext cx="4572000" cy="17983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 b="1" u="sng"/>
            <a:t>Farm Income Estimations </a:t>
          </a:r>
          <a:br>
            <a:rPr lang="en-NZ" sz="1100"/>
          </a:br>
          <a:r>
            <a:rPr lang="en-NZ" sz="1100"/>
            <a:t>Sometimes it</a:t>
          </a:r>
          <a:r>
            <a:rPr lang="en-NZ" sz="1100" baseline="0"/>
            <a:t> is easier referring to last years accounts if you are unsure of numbers to use in the income areas. However you can get a relatively detailed idea of your expected income if you complete a full monthly cash flow budget (refer to your bank manager, accountant, or commercial providers such as RuralCa$h Manager for assistance with doing these).</a:t>
          </a:r>
          <a:br>
            <a:rPr lang="en-NZ" sz="1100" baseline="0"/>
          </a:br>
          <a:endParaRPr lang="en-NZ" sz="1100" baseline="0"/>
        </a:p>
        <a:p>
          <a:pPr algn="l"/>
          <a:r>
            <a:rPr lang="en-NZ" sz="1100" baseline="0"/>
            <a:t>For schedule estimates refer to the deer industry venison and velvet market managers or your previous years figures in your financial accounts.</a:t>
          </a:r>
          <a:br>
            <a:rPr lang="en-NZ" sz="1100" baseline="0"/>
          </a:br>
          <a:endParaRPr lang="en-NZ" sz="1100"/>
        </a:p>
      </xdr:txBody>
    </xdr:sp>
    <xdr:clientData/>
  </xdr:twoCellAnchor>
  <xdr:twoCellAnchor>
    <xdr:from>
      <xdr:col>0</xdr:col>
      <xdr:colOff>929640</xdr:colOff>
      <xdr:row>2</xdr:row>
      <xdr:rowOff>99060</xdr:rowOff>
    </xdr:from>
    <xdr:to>
      <xdr:col>5</xdr:col>
      <xdr:colOff>502920</xdr:colOff>
      <xdr:row>4</xdr:row>
      <xdr:rowOff>106680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929640" y="1112520"/>
          <a:ext cx="4716780" cy="46482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1000126</xdr:colOff>
      <xdr:row>0</xdr:row>
      <xdr:rowOff>47625</xdr:rowOff>
    </xdr:from>
    <xdr:to>
      <xdr:col>4</xdr:col>
      <xdr:colOff>809626</xdr:colOff>
      <xdr:row>0</xdr:row>
      <xdr:rowOff>589905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6" y="47625"/>
          <a:ext cx="1924050" cy="542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8"/>
  <sheetViews>
    <sheetView tabSelected="1" topLeftCell="A43" workbookViewId="0">
      <selection activeCell="F15" sqref="F15"/>
    </sheetView>
  </sheetViews>
  <sheetFormatPr defaultRowHeight="14.4" x14ac:dyDescent="0.3"/>
  <cols>
    <col min="1" max="1" width="14.77734375" customWidth="1"/>
    <col min="2" max="2" width="15.5546875" customWidth="1"/>
    <col min="3" max="3" width="18" customWidth="1"/>
    <col min="4" max="4" width="13.77734375" customWidth="1"/>
    <col min="5" max="5" width="13.21875" customWidth="1"/>
    <col min="6" max="6" width="55.5546875" customWidth="1"/>
    <col min="7" max="7" width="28" customWidth="1"/>
  </cols>
  <sheetData>
    <row r="1" spans="1:8" ht="81.75" customHeight="1" x14ac:dyDescent="0.3">
      <c r="A1" s="44" t="s">
        <v>42</v>
      </c>
      <c r="B1" s="36"/>
      <c r="C1" s="36"/>
      <c r="D1" s="36"/>
      <c r="E1" s="36"/>
      <c r="F1" s="39"/>
      <c r="G1" s="39"/>
    </row>
    <row r="2" spans="1:8" ht="16.2" customHeight="1" x14ac:dyDescent="0.3">
      <c r="A2" s="17"/>
      <c r="B2" s="37" t="s">
        <v>0</v>
      </c>
      <c r="C2" s="57">
        <v>42887</v>
      </c>
      <c r="D2" s="37" t="s">
        <v>1</v>
      </c>
      <c r="E2" s="57">
        <v>43252</v>
      </c>
      <c r="F2" s="40"/>
      <c r="G2" s="43"/>
      <c r="H2" s="1"/>
    </row>
    <row r="3" spans="1:8" ht="21.6" customHeight="1" x14ac:dyDescent="0.3">
      <c r="A3" s="38"/>
      <c r="B3" s="45" t="s">
        <v>41</v>
      </c>
      <c r="C3" s="58" t="s">
        <v>46</v>
      </c>
      <c r="D3" s="37" t="s">
        <v>40</v>
      </c>
      <c r="E3" s="59">
        <v>350</v>
      </c>
      <c r="F3" s="41"/>
      <c r="G3" s="41"/>
      <c r="H3" s="1"/>
    </row>
    <row r="4" spans="1:8" x14ac:dyDescent="0.3">
      <c r="A4" s="3"/>
      <c r="B4" s="3"/>
      <c r="C4" s="3"/>
      <c r="D4" s="3"/>
      <c r="E4" s="3"/>
      <c r="F4" s="41"/>
      <c r="G4" s="41"/>
    </row>
    <row r="5" spans="1:8" x14ac:dyDescent="0.3">
      <c r="A5" s="32" t="s">
        <v>9</v>
      </c>
      <c r="B5" s="33"/>
      <c r="C5" s="33"/>
      <c r="D5" s="34" t="s">
        <v>3</v>
      </c>
      <c r="E5" s="48" t="s">
        <v>39</v>
      </c>
      <c r="F5" s="42"/>
      <c r="G5" s="42"/>
    </row>
    <row r="6" spans="1:8" x14ac:dyDescent="0.3">
      <c r="A6" s="6" t="s">
        <v>2</v>
      </c>
      <c r="B6" s="7" t="s">
        <v>6</v>
      </c>
      <c r="C6" s="4" t="s">
        <v>7</v>
      </c>
      <c r="D6" s="49">
        <v>250000</v>
      </c>
      <c r="E6" s="24">
        <f>D6/E3</f>
        <v>714.28571428571433</v>
      </c>
      <c r="F6" s="2"/>
      <c r="G6" s="2"/>
    </row>
    <row r="7" spans="1:8" x14ac:dyDescent="0.3">
      <c r="A7" s="4" t="s">
        <v>4</v>
      </c>
      <c r="B7" s="7" t="s">
        <v>6</v>
      </c>
      <c r="C7" s="4" t="s">
        <v>7</v>
      </c>
      <c r="D7" s="50">
        <v>5000</v>
      </c>
      <c r="E7" s="24">
        <f>D7/E3</f>
        <v>14.285714285714286</v>
      </c>
      <c r="F7" s="2"/>
      <c r="G7" s="2"/>
    </row>
    <row r="8" spans="1:8" x14ac:dyDescent="0.3">
      <c r="A8" s="4" t="s">
        <v>5</v>
      </c>
      <c r="B8" s="7" t="s">
        <v>6</v>
      </c>
      <c r="C8" s="4" t="s">
        <v>7</v>
      </c>
      <c r="D8" s="51">
        <v>5500</v>
      </c>
      <c r="E8" s="24">
        <f>D8/E3</f>
        <v>15.714285714285714</v>
      </c>
      <c r="F8" s="2"/>
      <c r="G8" s="2"/>
    </row>
    <row r="9" spans="1:8" x14ac:dyDescent="0.3">
      <c r="A9" s="4" t="s">
        <v>8</v>
      </c>
      <c r="B9" s="7"/>
      <c r="C9" s="7"/>
      <c r="D9" s="50">
        <v>0</v>
      </c>
      <c r="E9" s="25">
        <f>D9/E3</f>
        <v>0</v>
      </c>
      <c r="F9" s="2"/>
      <c r="G9" s="2"/>
    </row>
    <row r="10" spans="1:8" x14ac:dyDescent="0.3">
      <c r="A10" s="4" t="s">
        <v>43</v>
      </c>
      <c r="B10" s="7"/>
      <c r="C10" s="7"/>
      <c r="D10" s="50">
        <v>25000</v>
      </c>
      <c r="E10" s="25">
        <f>D10/E3</f>
        <v>71.428571428571431</v>
      </c>
      <c r="F10" s="2"/>
      <c r="G10" s="2"/>
    </row>
    <row r="11" spans="1:8" x14ac:dyDescent="0.3">
      <c r="A11" s="4" t="s">
        <v>44</v>
      </c>
      <c r="B11" s="7"/>
      <c r="C11" s="7"/>
      <c r="D11" s="50">
        <v>3500</v>
      </c>
      <c r="E11" s="25">
        <f>D11/E3</f>
        <v>10</v>
      </c>
      <c r="F11" s="2"/>
      <c r="G11" s="2"/>
    </row>
    <row r="12" spans="1:8" ht="15" thickBot="1" x14ac:dyDescent="0.35">
      <c r="A12" s="4" t="s">
        <v>12</v>
      </c>
      <c r="B12" s="7"/>
      <c r="C12" s="7"/>
      <c r="D12" s="52">
        <v>0</v>
      </c>
      <c r="E12" s="25">
        <f>D12/E3</f>
        <v>0</v>
      </c>
      <c r="F12" s="2"/>
      <c r="G12" s="2"/>
    </row>
    <row r="13" spans="1:8" ht="15" thickBot="1" x14ac:dyDescent="0.35">
      <c r="A13" s="20" t="s">
        <v>10</v>
      </c>
      <c r="B13" s="21"/>
      <c r="C13" s="21"/>
      <c r="D13" s="22">
        <f>SUM(D6:D12)</f>
        <v>289000</v>
      </c>
      <c r="E13" s="26">
        <f>D13/E3</f>
        <v>825.71428571428567</v>
      </c>
      <c r="F13" s="2"/>
      <c r="G13" s="2"/>
    </row>
    <row r="14" spans="1:8" x14ac:dyDescent="0.3">
      <c r="A14" s="4" t="s">
        <v>13</v>
      </c>
      <c r="B14" s="7"/>
      <c r="C14" s="7"/>
      <c r="D14" s="53">
        <v>32000</v>
      </c>
      <c r="E14" s="25">
        <f>D14/E3</f>
        <v>91.428571428571431</v>
      </c>
      <c r="F14" s="2"/>
      <c r="G14" s="2"/>
    </row>
    <row r="15" spans="1:8" x14ac:dyDescent="0.3">
      <c r="A15" s="4" t="s">
        <v>11</v>
      </c>
      <c r="B15" s="7"/>
      <c r="C15" s="7"/>
      <c r="D15" s="50">
        <v>100</v>
      </c>
      <c r="E15" s="25">
        <f>D15/E3</f>
        <v>0.2857142857142857</v>
      </c>
      <c r="F15" s="2"/>
      <c r="G15" s="2"/>
    </row>
    <row r="16" spans="1:8" ht="15" thickBot="1" x14ac:dyDescent="0.35">
      <c r="A16" s="4" t="s">
        <v>12</v>
      </c>
      <c r="B16" s="4"/>
      <c r="C16" s="4"/>
      <c r="D16" s="52">
        <v>0</v>
      </c>
      <c r="E16" s="25">
        <f>D16/E3</f>
        <v>0</v>
      </c>
      <c r="F16" s="2"/>
      <c r="G16" s="2"/>
    </row>
    <row r="17" spans="1:7" ht="15" thickBot="1" x14ac:dyDescent="0.35">
      <c r="A17" s="20" t="s">
        <v>14</v>
      </c>
      <c r="B17" s="23"/>
      <c r="C17" s="23"/>
      <c r="D17" s="22">
        <f>SUM(D14:D16)+D13</f>
        <v>321100</v>
      </c>
      <c r="E17" s="26">
        <f>D17/E3</f>
        <v>917.42857142857144</v>
      </c>
      <c r="F17" s="2"/>
      <c r="G17" s="2"/>
    </row>
    <row r="18" spans="1:7" ht="10.5" customHeight="1" x14ac:dyDescent="0.3">
      <c r="A18" s="2"/>
      <c r="B18" s="2"/>
      <c r="C18" s="2"/>
      <c r="D18" s="8"/>
      <c r="E18" s="27"/>
      <c r="F18" s="2"/>
      <c r="G18" s="2"/>
    </row>
    <row r="19" spans="1:7" x14ac:dyDescent="0.3">
      <c r="A19" s="32" t="s">
        <v>15</v>
      </c>
      <c r="B19" s="33"/>
      <c r="C19" s="33"/>
      <c r="D19" s="34"/>
      <c r="E19" s="35"/>
      <c r="F19" s="2"/>
      <c r="G19" s="2"/>
    </row>
    <row r="20" spans="1:7" x14ac:dyDescent="0.3">
      <c r="A20" s="4" t="s">
        <v>16</v>
      </c>
      <c r="B20" s="4"/>
      <c r="C20" s="4"/>
      <c r="D20" s="53">
        <v>70000</v>
      </c>
      <c r="E20" s="25">
        <f>D20/E3</f>
        <v>200</v>
      </c>
      <c r="F20" s="2"/>
      <c r="G20" s="2"/>
    </row>
    <row r="21" spans="1:7" x14ac:dyDescent="0.3">
      <c r="A21" s="4" t="s">
        <v>37</v>
      </c>
      <c r="B21" s="4"/>
      <c r="C21" s="4"/>
      <c r="D21" s="50">
        <v>3500</v>
      </c>
      <c r="E21" s="25">
        <f>D21/E3</f>
        <v>10</v>
      </c>
      <c r="F21" s="2"/>
      <c r="G21" s="2"/>
    </row>
    <row r="22" spans="1:7" x14ac:dyDescent="0.3">
      <c r="A22" s="4" t="s">
        <v>38</v>
      </c>
      <c r="B22" s="4"/>
      <c r="C22" s="4"/>
      <c r="D22" s="50">
        <v>2500</v>
      </c>
      <c r="E22" s="25">
        <f>D22/E3</f>
        <v>7.1428571428571432</v>
      </c>
      <c r="F22" s="2"/>
      <c r="G22" s="2"/>
    </row>
    <row r="23" spans="1:7" x14ac:dyDescent="0.3">
      <c r="A23" s="4" t="s">
        <v>17</v>
      </c>
      <c r="B23" s="4"/>
      <c r="C23" s="4"/>
      <c r="D23" s="50">
        <v>5500</v>
      </c>
      <c r="E23" s="25">
        <f>D23/E3</f>
        <v>15.714285714285714</v>
      </c>
      <c r="F23" s="2"/>
      <c r="G23" s="2"/>
    </row>
    <row r="24" spans="1:7" x14ac:dyDescent="0.3">
      <c r="A24" s="4" t="s">
        <v>19</v>
      </c>
      <c r="B24" s="4"/>
      <c r="C24" s="4"/>
      <c r="D24" s="50">
        <v>8000</v>
      </c>
      <c r="E24" s="25">
        <f>D24/E3</f>
        <v>22.857142857142858</v>
      </c>
      <c r="F24" s="2"/>
      <c r="G24" s="2"/>
    </row>
    <row r="25" spans="1:7" x14ac:dyDescent="0.3">
      <c r="A25" s="5" t="s">
        <v>18</v>
      </c>
      <c r="B25" s="5"/>
      <c r="C25" s="5"/>
      <c r="D25" s="54">
        <v>12000</v>
      </c>
      <c r="E25" s="28">
        <f>D25/E3</f>
        <v>34.285714285714285</v>
      </c>
    </row>
    <row r="26" spans="1:7" x14ac:dyDescent="0.3">
      <c r="A26" s="5" t="s">
        <v>20</v>
      </c>
      <c r="B26" s="5"/>
      <c r="C26" s="5"/>
      <c r="D26" s="54">
        <v>4500</v>
      </c>
      <c r="E26" s="28">
        <f>D26/E3</f>
        <v>12.857142857142858</v>
      </c>
    </row>
    <row r="27" spans="1:7" x14ac:dyDescent="0.3">
      <c r="A27" s="5" t="s">
        <v>49</v>
      </c>
      <c r="B27" s="5"/>
      <c r="C27" s="5"/>
      <c r="D27" s="54">
        <v>500</v>
      </c>
      <c r="E27" s="29">
        <f>D27/E3</f>
        <v>1.4285714285714286</v>
      </c>
    </row>
    <row r="28" spans="1:7" x14ac:dyDescent="0.3">
      <c r="A28" s="5" t="s">
        <v>21</v>
      </c>
      <c r="B28" s="5"/>
      <c r="C28" s="5"/>
      <c r="D28" s="54">
        <v>9000</v>
      </c>
      <c r="E28" s="29">
        <f>D28/E3</f>
        <v>25.714285714285715</v>
      </c>
    </row>
    <row r="29" spans="1:7" x14ac:dyDescent="0.3">
      <c r="A29" s="5" t="s">
        <v>22</v>
      </c>
      <c r="B29" s="5"/>
      <c r="C29" s="5"/>
      <c r="D29" s="54">
        <v>5000</v>
      </c>
      <c r="E29" s="29">
        <f>D29/E3</f>
        <v>14.285714285714286</v>
      </c>
    </row>
    <row r="30" spans="1:7" x14ac:dyDescent="0.3">
      <c r="A30" s="5" t="s">
        <v>23</v>
      </c>
      <c r="B30" s="5"/>
      <c r="C30" s="5"/>
      <c r="D30" s="54">
        <v>2200</v>
      </c>
      <c r="E30" s="29">
        <f>D30/E3</f>
        <v>6.2857142857142856</v>
      </c>
    </row>
    <row r="31" spans="1:7" x14ac:dyDescent="0.3">
      <c r="A31" s="5" t="s">
        <v>24</v>
      </c>
      <c r="B31" s="5"/>
      <c r="C31" s="5"/>
      <c r="D31" s="54">
        <v>4500</v>
      </c>
      <c r="E31" s="29">
        <f>D31/E3</f>
        <v>12.857142857142858</v>
      </c>
    </row>
    <row r="32" spans="1:7" x14ac:dyDescent="0.3">
      <c r="A32" s="5" t="s">
        <v>25</v>
      </c>
      <c r="B32" s="5"/>
      <c r="C32" s="5"/>
      <c r="D32" s="54">
        <v>3600</v>
      </c>
      <c r="E32" s="29">
        <f>D32/E3</f>
        <v>10.285714285714286</v>
      </c>
    </row>
    <row r="33" spans="1:5" x14ac:dyDescent="0.3">
      <c r="A33" s="5" t="s">
        <v>26</v>
      </c>
      <c r="B33" s="5"/>
      <c r="C33" s="5"/>
      <c r="D33" s="54">
        <v>3800</v>
      </c>
      <c r="E33" s="29">
        <f>D33/E3</f>
        <v>10.857142857142858</v>
      </c>
    </row>
    <row r="34" spans="1:5" x14ac:dyDescent="0.3">
      <c r="A34" s="5" t="s">
        <v>27</v>
      </c>
      <c r="B34" s="5"/>
      <c r="C34" s="5"/>
      <c r="D34" s="54">
        <v>8500</v>
      </c>
      <c r="E34" s="29">
        <f>D34/E3</f>
        <v>24.285714285714285</v>
      </c>
    </row>
    <row r="35" spans="1:5" x14ac:dyDescent="0.3">
      <c r="A35" s="5" t="s">
        <v>28</v>
      </c>
      <c r="B35" s="5"/>
      <c r="C35" s="5"/>
      <c r="D35" s="54">
        <v>7500</v>
      </c>
      <c r="E35" s="29">
        <f>D35/E3</f>
        <v>21.428571428571427</v>
      </c>
    </row>
    <row r="36" spans="1:5" ht="15" thickBot="1" x14ac:dyDescent="0.35">
      <c r="A36" s="5" t="s">
        <v>12</v>
      </c>
      <c r="B36" s="5"/>
      <c r="C36" s="5"/>
      <c r="D36" s="55"/>
      <c r="E36" s="29">
        <f>D36/E3</f>
        <v>0</v>
      </c>
    </row>
    <row r="37" spans="1:5" ht="15" thickBot="1" x14ac:dyDescent="0.35">
      <c r="A37" s="11" t="s">
        <v>29</v>
      </c>
      <c r="B37" s="18"/>
      <c r="C37" s="18"/>
      <c r="D37" s="19">
        <f>SUM(D20:D36)</f>
        <v>150600</v>
      </c>
      <c r="E37" s="30">
        <f>D37/E3</f>
        <v>430.28571428571428</v>
      </c>
    </row>
    <row r="38" spans="1:5" ht="15" customHeight="1" x14ac:dyDescent="0.3">
      <c r="A38" s="5" t="s">
        <v>47</v>
      </c>
      <c r="B38" s="5"/>
      <c r="C38" s="5"/>
      <c r="D38" s="56">
        <v>1500</v>
      </c>
      <c r="E38" s="31">
        <f>D38/E3</f>
        <v>4.2857142857142856</v>
      </c>
    </row>
    <row r="39" spans="1:5" ht="15" customHeight="1" x14ac:dyDescent="0.3">
      <c r="A39" s="5" t="s">
        <v>31</v>
      </c>
      <c r="B39" s="5"/>
      <c r="C39" s="5"/>
      <c r="D39" s="54"/>
      <c r="E39" s="31">
        <f>D39/E3</f>
        <v>0</v>
      </c>
    </row>
    <row r="40" spans="1:5" x14ac:dyDescent="0.3">
      <c r="A40" s="5" t="s">
        <v>32</v>
      </c>
      <c r="B40" s="5"/>
      <c r="C40" s="5"/>
      <c r="D40" s="54">
        <v>5000</v>
      </c>
      <c r="E40" s="31">
        <f>D40/E3</f>
        <v>14.285714285714286</v>
      </c>
    </row>
    <row r="41" spans="1:5" x14ac:dyDescent="0.3">
      <c r="A41" s="5" t="s">
        <v>36</v>
      </c>
      <c r="B41" s="5"/>
      <c r="C41" s="5"/>
      <c r="D41" s="54">
        <v>30000</v>
      </c>
      <c r="E41" s="31">
        <f>D41/E3</f>
        <v>85.714285714285708</v>
      </c>
    </row>
    <row r="42" spans="1:5" x14ac:dyDescent="0.3">
      <c r="A42" s="5" t="s">
        <v>45</v>
      </c>
      <c r="B42" s="5"/>
      <c r="C42" s="5"/>
      <c r="D42" s="54">
        <v>6000</v>
      </c>
      <c r="E42" s="31">
        <f>D42/E3</f>
        <v>17.142857142857142</v>
      </c>
    </row>
    <row r="43" spans="1:5" x14ac:dyDescent="0.3">
      <c r="A43" s="5" t="s">
        <v>33</v>
      </c>
      <c r="B43" s="5"/>
      <c r="C43" s="5"/>
      <c r="D43" s="54">
        <v>31360</v>
      </c>
      <c r="E43" s="31">
        <f>D43/E3</f>
        <v>89.6</v>
      </c>
    </row>
    <row r="44" spans="1:5" x14ac:dyDescent="0.3">
      <c r="A44" s="5" t="s">
        <v>34</v>
      </c>
      <c r="B44" s="5"/>
      <c r="C44" s="5"/>
      <c r="D44" s="54">
        <v>40000</v>
      </c>
      <c r="E44" s="31">
        <f>D44/E3</f>
        <v>114.28571428571429</v>
      </c>
    </row>
    <row r="45" spans="1:5" ht="15" thickBot="1" x14ac:dyDescent="0.35">
      <c r="A45" s="5" t="s">
        <v>48</v>
      </c>
      <c r="B45" s="5"/>
      <c r="C45" s="5"/>
      <c r="D45" s="55">
        <v>22000</v>
      </c>
      <c r="E45" s="31">
        <f>D45/E3</f>
        <v>62.857142857142854</v>
      </c>
    </row>
    <row r="46" spans="1:5" ht="15" thickBot="1" x14ac:dyDescent="0.35">
      <c r="A46" s="11" t="s">
        <v>35</v>
      </c>
      <c r="B46" s="12"/>
      <c r="C46" s="12"/>
      <c r="D46" s="46">
        <f>SUM(D38:D45)+D37</f>
        <v>286460</v>
      </c>
      <c r="E46" s="47">
        <f>D46/E3</f>
        <v>818.45714285714291</v>
      </c>
    </row>
    <row r="47" spans="1:5" ht="15" thickBot="1" x14ac:dyDescent="0.35">
      <c r="A47" s="9"/>
      <c r="B47" s="9"/>
      <c r="C47" s="9"/>
      <c r="D47" s="10"/>
    </row>
    <row r="48" spans="1:5" ht="19.2" customHeight="1" thickBot="1" x14ac:dyDescent="0.35">
      <c r="A48" s="14" t="s">
        <v>30</v>
      </c>
      <c r="B48" s="15"/>
      <c r="C48" s="15"/>
      <c r="D48" s="16">
        <f>D17-D46</f>
        <v>34640</v>
      </c>
      <c r="E48" s="13">
        <f>D48/E3</f>
        <v>98.971428571428575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Wills</dc:creator>
  <cp:lastModifiedBy>Rebecca</cp:lastModifiedBy>
  <dcterms:created xsi:type="dcterms:W3CDTF">2013-01-24T23:17:00Z</dcterms:created>
  <dcterms:modified xsi:type="dcterms:W3CDTF">2021-05-25T03:09:46Z</dcterms:modified>
</cp:coreProperties>
</file>